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Julie\International Travel\"/>
    </mc:Choice>
  </mc:AlternateContent>
  <bookViews>
    <workbookView xWindow="0" yWindow="0" windowWidth="19965" windowHeight="6720"/>
  </bookViews>
  <sheets>
    <sheet name="Trip Request" sheetId="1" r:id="rId1"/>
    <sheet name="Vehicle Comparison" sheetId="3" r:id="rId2"/>
    <sheet name="Data Validation" sheetId="2" state="hidden" r:id="rId3"/>
  </sheets>
  <externalReferences>
    <externalReference r:id="rId4"/>
  </externalReferences>
  <definedNames>
    <definedName name="COMPACTRATE">'[1]Rental Threshold'!$F$15</definedName>
    <definedName name="CONSUMPTION">#REF!</definedName>
    <definedName name="DAYSUSED">'[1]One Day'!$F$8</definedName>
    <definedName name="FULLSIZE">'[1]One Day'!$J$5</definedName>
    <definedName name="FULLSIZERATE">'[1]Rental Threshold'!$H$15</definedName>
    <definedName name="GASCONSUMPTIONRATE">'[1]Rental Threshold'!$C$16</definedName>
    <definedName name="GASPRICE">#REF!</definedName>
    <definedName name="Minivan">#REF!</definedName>
    <definedName name="MINIVANRATE">'[1]Rental Threshold'!$I$15</definedName>
    <definedName name="PASSVAN">'[1]One Day'!$M$5</definedName>
    <definedName name="PASSVANRATE">'[1]Rental Threshold'!$K$15</definedName>
    <definedName name="PRICEOFGAS">'[1]Rental Threshold'!$C$17</definedName>
    <definedName name="STANDARD">'[1]One Day'!$I$5</definedName>
    <definedName name="STANDARDRATE">'[1]Rental Threshold'!$G$15</definedName>
    <definedName name="SUV">#REF!</definedName>
    <definedName name="SUVRATE">'[1]Rental Threshold'!$J$15</definedName>
    <definedName name="Truck">#REF!</definedName>
  </definedNames>
  <calcPr calcId="152511"/>
</workbook>
</file>

<file path=xl/calcChain.xml><?xml version="1.0" encoding="utf-8"?>
<calcChain xmlns="http://schemas.openxmlformats.org/spreadsheetml/2006/main">
  <c r="B15" i="1" l="1"/>
  <c r="C22" i="3" l="1"/>
  <c r="C20" i="3"/>
  <c r="C24" i="3"/>
  <c r="A24" i="3"/>
  <c r="B16" i="1"/>
  <c r="F8" i="1" s="1"/>
  <c r="F11" i="1" s="1"/>
  <c r="F22" i="1" s="1"/>
</calcChain>
</file>

<file path=xl/comments1.xml><?xml version="1.0" encoding="utf-8"?>
<comments xmlns="http://schemas.openxmlformats.org/spreadsheetml/2006/main">
  <authors>
    <author>Philip Davich</author>
  </authors>
  <commentList>
    <comment ref="D4" authorId="0" shapeId="0">
      <text>
        <r>
          <rPr>
            <sz val="9"/>
            <color indexed="81"/>
            <rFont val="Tahoma"/>
            <family val="2"/>
          </rPr>
          <t>You can enter a formula in the cell to the right, miles * rate/mile, e.g. =250*0.44</t>
        </r>
      </text>
    </comment>
    <comment ref="D7" authorId="0" shapeId="0">
      <text>
        <r>
          <rPr>
            <b/>
            <sz val="9"/>
            <color indexed="81"/>
            <rFont val="Tahoma"/>
            <family val="2"/>
          </rPr>
          <t>Fixed Meals Daily Rate:</t>
        </r>
        <r>
          <rPr>
            <sz val="9"/>
            <color indexed="81"/>
            <rFont val="Tahoma"/>
            <family val="2"/>
          </rPr>
          <t xml:space="preserve">
To locate the fixed meals daily rate for your destination, click in this cell.  In the per diem web site that opens, locate the Meals &amp; Incidental Expenses (M&amp;IE) rate for your destination and enter it in the cell to the right. If you cannot find your destination on the web site, use $46 as your estimated fixed meals daily rate.</t>
        </r>
      </text>
    </comment>
    <comment ref="A15" authorId="0" shapeId="0">
      <text>
        <r>
          <rPr>
            <sz val="9"/>
            <color indexed="81"/>
            <rFont val="Tahoma"/>
            <family val="2"/>
          </rPr>
          <t>Calculated value based on the number of davs from departure to return.</t>
        </r>
      </text>
    </comment>
    <comment ref="A16" authorId="0" shapeId="0">
      <text>
        <r>
          <rPr>
            <sz val="9"/>
            <color indexed="81"/>
            <rFont val="Tahoma"/>
            <family val="2"/>
          </rPr>
          <t>Calculated value based on the departure date and time and the return date and time</t>
        </r>
      </text>
    </comment>
    <comment ref="A19" authorId="0" shapeId="0">
      <text>
        <r>
          <rPr>
            <b/>
            <sz val="9"/>
            <color indexed="81"/>
            <rFont val="Tahoma"/>
            <family val="2"/>
          </rPr>
          <t>Number of Personal Days:</t>
        </r>
        <r>
          <rPr>
            <sz val="9"/>
            <color indexed="81"/>
            <rFont val="Tahoma"/>
            <family val="2"/>
          </rPr>
          <t xml:space="preserve">
For domestic trips, one day of travel before the start of business and one day of travel following the day of business is allowable. Foreign trips involving flights of 14 hours or more are entitled to one additional day of rest.  Additional days are personal unless justified.  </t>
        </r>
      </text>
    </comment>
    <comment ref="F22" authorId="0" shapeId="0">
      <text>
        <r>
          <rPr>
            <sz val="9"/>
            <color indexed="81"/>
            <rFont val="Tahoma"/>
            <family val="2"/>
          </rPr>
          <t>Any unallocated estimated expenses will display here. These are your responsibility.</t>
        </r>
      </text>
    </comment>
    <comment ref="A42" authorId="0" shapeId="0">
      <text>
        <r>
          <rPr>
            <b/>
            <sz val="9"/>
            <color indexed="81"/>
            <rFont val="Tahoma"/>
            <family val="2"/>
          </rPr>
          <t>Philip Davich:</t>
        </r>
        <r>
          <rPr>
            <sz val="9"/>
            <color indexed="81"/>
            <rFont val="Tahoma"/>
            <family val="2"/>
          </rPr>
          <t xml:space="preserve">
All international travel must be reviewed by the Office of International Education and the traveler's Vice Chancellor.</t>
        </r>
      </text>
    </comment>
    <comment ref="D42" authorId="0" shapeId="0">
      <text>
        <r>
          <rPr>
            <b/>
            <sz val="9"/>
            <color indexed="81"/>
            <rFont val="Tahoma"/>
            <family val="2"/>
          </rPr>
          <t>Allocation Approvals:</t>
        </r>
        <r>
          <rPr>
            <sz val="9"/>
            <color indexed="81"/>
            <rFont val="Tahoma"/>
            <family val="2"/>
          </rPr>
          <t xml:space="preserve">
Where funding from multiple departments is involved, the traveler should obtain the signature of the head of each funding department.  The Allocation numbers to the left correspond to the allocation numbers above.</t>
        </r>
      </text>
    </comment>
  </commentList>
</comments>
</file>

<file path=xl/sharedStrings.xml><?xml version="1.0" encoding="utf-8"?>
<sst xmlns="http://schemas.openxmlformats.org/spreadsheetml/2006/main" count="134" uniqueCount="133">
  <si>
    <t>Request Policy</t>
  </si>
  <si>
    <t>Traveler Type:</t>
  </si>
  <si>
    <t>Travel Type</t>
  </si>
  <si>
    <t>In-State</t>
  </si>
  <si>
    <t>Out-of-State</t>
  </si>
  <si>
    <t>International</t>
  </si>
  <si>
    <t>International Under Warning</t>
  </si>
  <si>
    <t>Purpose of Travel:</t>
  </si>
  <si>
    <t>Academic</t>
  </si>
  <si>
    <t>Athletic Events</t>
  </si>
  <si>
    <t>Shuttle Driver</t>
  </si>
  <si>
    <t>Business Meetings</t>
  </si>
  <si>
    <t>Clinical</t>
  </si>
  <si>
    <t>Conferences-Academic</t>
  </si>
  <si>
    <t>Conferences-Administrative</t>
  </si>
  <si>
    <t>Conferences-Research</t>
  </si>
  <si>
    <t>Development/Cultivation</t>
  </si>
  <si>
    <t>Engagement</t>
  </si>
  <si>
    <t>Off-campus Instructional activities</t>
  </si>
  <si>
    <t>Professional Development/Training</t>
  </si>
  <si>
    <t>Recruiting-Athletics</t>
  </si>
  <si>
    <t>Recruiting-Employees</t>
  </si>
  <si>
    <t>Recruiting-Students</t>
  </si>
  <si>
    <t>Research (details required)</t>
  </si>
  <si>
    <t>Surveys/Inspections/Investigations</t>
  </si>
  <si>
    <t>Other (explanation required)</t>
  </si>
  <si>
    <t>College/Department Mandate</t>
  </si>
  <si>
    <t>Outside Sponsor Requirement</t>
  </si>
  <si>
    <t>Departure Date:</t>
  </si>
  <si>
    <t>Return Date:</t>
  </si>
  <si>
    <t>Number of Days:</t>
  </si>
  <si>
    <t>Are you requesting a flight upgrade?</t>
  </si>
  <si>
    <t>None</t>
  </si>
  <si>
    <t>Department Vehicle</t>
  </si>
  <si>
    <t>University Vehicle</t>
  </si>
  <si>
    <t>Personal Vehicle</t>
  </si>
  <si>
    <t>Rental Vehicle</t>
  </si>
  <si>
    <t>ITINERARY DETAILS</t>
  </si>
  <si>
    <t>ESTIMATED EXPENSES</t>
  </si>
  <si>
    <t>41040000, International Travel</t>
  </si>
  <si>
    <t>41060000, International Travel</t>
  </si>
  <si>
    <t>41090000  EPA Travel</t>
  </si>
  <si>
    <t>41100000, International Travel</t>
  </si>
  <si>
    <t>42010000, International Travel</t>
  </si>
  <si>
    <t>44010000, International Travel</t>
  </si>
  <si>
    <t>4105000 DOE Lab Funds</t>
  </si>
  <si>
    <t>Lodging</t>
  </si>
  <si>
    <t>Fixed Meals</t>
  </si>
  <si>
    <t>Registration Fees</t>
  </si>
  <si>
    <t>Total Estimated Expenses:</t>
  </si>
  <si>
    <t>Traveler Name</t>
  </si>
  <si>
    <t>Number of Personal Days:</t>
  </si>
  <si>
    <t>Travel Type (Select One)</t>
  </si>
  <si>
    <t>Purpose of Travel (Select One)</t>
  </si>
  <si>
    <t>Pre-Approvals Required (Select One)</t>
  </si>
  <si>
    <t>Authorized Vehicles (Select One</t>
  </si>
  <si>
    <t>Vehicle Certification:</t>
  </si>
  <si>
    <t>Amount</t>
  </si>
  <si>
    <t>University funded?</t>
  </si>
  <si>
    <t>Traveler Department</t>
  </si>
  <si>
    <t>Is anyone accompanying you?</t>
  </si>
  <si>
    <t>DESCRIPTION (Purpose of the trip and other relevant information)</t>
  </si>
  <si>
    <t>Airfare/Train</t>
  </si>
  <si>
    <t>Date official business begins:</t>
  </si>
  <si>
    <t>Date official business ends</t>
  </si>
  <si>
    <t>Departure Time:</t>
  </si>
  <si>
    <t>Return Time:</t>
  </si>
  <si>
    <t>Subsistence Eligible?</t>
  </si>
  <si>
    <t>Personal Vehicle Mileage</t>
  </si>
  <si>
    <t>Shuttles/Taxis</t>
  </si>
  <si>
    <t>Rental Car</t>
  </si>
  <si>
    <t>Other Expenses</t>
  </si>
  <si>
    <t>Do you need a Cash Advance?</t>
  </si>
  <si>
    <t>Alloc.</t>
  </si>
  <si>
    <t>Alloc</t>
  </si>
  <si>
    <t>Vice Chancellor</t>
  </si>
  <si>
    <t>Director of International Education</t>
  </si>
  <si>
    <t>Department Head/Director/PI</t>
  </si>
  <si>
    <t>Fund/Cost Center/Order</t>
  </si>
  <si>
    <t>ADMINISTRATIVE APPROVALS</t>
  </si>
  <si>
    <t>Dean/Director</t>
  </si>
  <si>
    <t>Chancellor</t>
  </si>
  <si>
    <t>ALLOCATION APPROVALS</t>
  </si>
  <si>
    <t>Additional Approvals Required:</t>
  </si>
  <si>
    <t>Traveler's Certification</t>
  </si>
  <si>
    <t>Sources of Funding</t>
  </si>
  <si>
    <t>Traveler's Signature</t>
  </si>
  <si>
    <t>Approval of this form as submitted is not a guarantee of the amount that will be paid or reimbursed.  Actual payment or reimbursement of expenses must comply with univerity policy and can be determined only after an expense report has been submitted and reviewed by the Business Office and/or Central Travel Office.</t>
  </si>
  <si>
    <t>Estimated Unreimbursed Expense</t>
  </si>
  <si>
    <t>List personal days.  Include the names of everyone in accompanying you on your trip. If you are requesting a flight upgrade, enter the justification here.  If you are requesting a cash advance, enter the reason for the request and the requested amount here. Attach additional pages as necessary.</t>
  </si>
  <si>
    <t>Destination(s)</t>
  </si>
  <si>
    <t>Fixed Meals Daily Rate</t>
  </si>
  <si>
    <t>Daily Per Diem Rates:</t>
  </si>
  <si>
    <t>$46 CONUS</t>
  </si>
  <si>
    <t>$51 CONUS</t>
  </si>
  <si>
    <t>$56 CONUS</t>
  </si>
  <si>
    <t>$61 CONUS</t>
  </si>
  <si>
    <t>$66 CONUS</t>
  </si>
  <si>
    <t>$71 CONUS</t>
  </si>
  <si>
    <t>Vehicle Cost Comparison</t>
  </si>
  <si>
    <t>Personal Vehicle vs. Evans Toyota Rental Vehicle</t>
  </si>
  <si>
    <t>How many days will you be using the car? (Whole numbers only)</t>
  </si>
  <si>
    <t>(for weekly rentals, use multiples of 6; for monthly rentals, use multiples of 24)</t>
  </si>
  <si>
    <t>What is your estimated round-trip mileage?</t>
  </si>
  <si>
    <t>Use city-to-city, round-trip, shortest distance options</t>
  </si>
  <si>
    <t>What is the price of gas per gallon?</t>
  </si>
  <si>
    <t xml:space="preserve">Use the average price from GasPriceWatch.com </t>
  </si>
  <si>
    <t>What is the MPG rating of the rental vehicle you are considering?</t>
  </si>
  <si>
    <t>Pick the MPG figure from the table below for the vehicle model you're considering renting.</t>
  </si>
  <si>
    <t>What is the daily rental rate (before tax) of the rental vehicle? (See table below)</t>
  </si>
  <si>
    <t>Use the daily rate from the Table for the vehicle model you're considering renting.</t>
  </si>
  <si>
    <t>The estimated cost of a rental is:</t>
  </si>
  <si>
    <t>The estimated cost of a personal mileage allowance is:</t>
  </si>
  <si>
    <t>Combined City/Highway Mileage Ratings for Evans Toyota Rental Vehicles</t>
  </si>
  <si>
    <t>MPG</t>
  </si>
  <si>
    <t>Daily Rate</t>
  </si>
  <si>
    <t>Yaris (4 cyl, 1.5 L, Automatic 4-spd, Regular Gasoline)</t>
  </si>
  <si>
    <t>Corolla (4 cyl, 1.8 L, Automatic 4-spd, Regular Gasoline)</t>
  </si>
  <si>
    <t>Camry (4 cyl, 2.5 L, Automatic (S6), Regular Gasoline)</t>
  </si>
  <si>
    <t>Prius (4 cyl, 1.8 L, Automatic (variable gear ratios), Regular Gasoline)</t>
  </si>
  <si>
    <t>Sienna (6 cyl, 3.5 L, Automatic (S6), Regular Gasoline)</t>
  </si>
  <si>
    <t>Rav4 (4 cyl, 2.5 L, Automatic (S6), Regular Gasoline)</t>
  </si>
  <si>
    <t>Highlander (6 cyl, 3.5 L, Automatic (S5), Regular Gasoline)</t>
  </si>
  <si>
    <t>Ford 12 Passenger Van</t>
  </si>
  <si>
    <t>Tundra (8 cyl, 4.6 L, Automatic (S6), Regular Gasoline)</t>
  </si>
  <si>
    <t>(Source: fueleconomy.gov.  Based on 2013 models.)</t>
  </si>
  <si>
    <t>All rates include unlimited mileage</t>
  </si>
  <si>
    <t>Rates are based on 24 hour cycle</t>
  </si>
  <si>
    <t xml:space="preserve">Evans gas price: $6.00 per gallon </t>
  </si>
  <si>
    <t>Evans Toyota Rental Vehicle MPG and Rental Rates</t>
  </si>
  <si>
    <t>Results</t>
  </si>
  <si>
    <t>(AS DETERMINED BY UNIT POLICY)</t>
  </si>
  <si>
    <t>Employee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</si>
</sst>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yy"/>
    <numFmt numFmtId="165" formatCode="&quot;$&quot;#,##0.00"/>
  </numFmts>
  <fonts count="22">
    <font>
      <sz val="11"/>
      <color theme="1"/>
      <name val="Calibri"/>
      <family val="2"/>
      <scheme val="minor"/>
    </font>
    <font>
      <sz val="9"/>
      <color indexed="81"/>
      <name val="Tahoma"/>
      <family val="2"/>
    </font>
    <font>
      <b/>
      <sz val="9"/>
      <color indexed="81"/>
      <name val="Tahoma"/>
      <family val="2"/>
    </font>
    <font>
      <sz val="8"/>
      <name val="Calibri"/>
      <family val="2"/>
    </font>
    <font>
      <sz val="12"/>
      <color theme="1"/>
      <name val="Calibri"/>
      <family val="2"/>
      <charset val="136"/>
      <scheme val="minor"/>
    </font>
    <font>
      <u/>
      <sz val="11"/>
      <color theme="10"/>
      <name val="Calibri"/>
      <family val="2"/>
      <scheme val="minor"/>
    </font>
    <font>
      <sz val="9"/>
      <color theme="1"/>
      <name val="Calibri"/>
      <family val="2"/>
      <scheme val="minor"/>
    </font>
    <font>
      <i/>
      <sz val="9"/>
      <color theme="1" tint="0.14999847407452621"/>
      <name val="Calibri"/>
      <family val="2"/>
      <scheme val="minor"/>
    </font>
    <font>
      <b/>
      <sz val="11"/>
      <color theme="1"/>
      <name val="Calibri"/>
      <family val="2"/>
      <scheme val="minor"/>
    </font>
    <font>
      <i/>
      <sz val="10"/>
      <color theme="1"/>
      <name val="Calibri"/>
      <family val="2"/>
      <scheme val="minor"/>
    </font>
    <font>
      <i/>
      <u/>
      <sz val="10"/>
      <color theme="10"/>
      <name val="Calibri"/>
      <family val="2"/>
      <scheme val="minor"/>
    </font>
    <font>
      <b/>
      <sz val="11"/>
      <name val="Cambria"/>
      <family val="1"/>
      <scheme val="major"/>
    </font>
    <font>
      <sz val="11"/>
      <name val="Calibri"/>
      <family val="2"/>
      <scheme val="minor"/>
    </font>
    <font>
      <sz val="12"/>
      <color theme="1"/>
      <name val="Times New Roman"/>
      <family val="1"/>
    </font>
    <font>
      <b/>
      <sz val="9"/>
      <color theme="1"/>
      <name val="Calibri"/>
      <family val="2"/>
      <scheme val="minor"/>
    </font>
    <font>
      <sz val="9"/>
      <color theme="1" tint="0.14999847407452621"/>
      <name val="Calibri"/>
      <family val="2"/>
      <scheme val="minor"/>
    </font>
    <font>
      <sz val="12"/>
      <color theme="1"/>
      <name val="Cambria"/>
      <family val="1"/>
      <scheme val="major"/>
    </font>
    <font>
      <i/>
      <sz val="8"/>
      <color theme="1"/>
      <name val="Calibri"/>
      <family val="2"/>
      <scheme val="minor"/>
    </font>
    <font>
      <sz val="8"/>
      <color theme="1"/>
      <name val="Calibri"/>
      <family val="2"/>
      <scheme val="minor"/>
    </font>
    <font>
      <b/>
      <sz val="14"/>
      <color theme="1"/>
      <name val="Cambria"/>
      <family val="1"/>
      <scheme val="maj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theme="0" tint="-0.14996795556505021"/>
      </top>
      <bottom style="thin">
        <color indexed="64"/>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tint="-0.14996795556505021"/>
      </bottom>
      <diagonal/>
    </border>
    <border>
      <left style="thin">
        <color indexed="64"/>
      </left>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medium">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medium">
        <color indexed="64"/>
      </bottom>
      <diagonal/>
    </border>
    <border>
      <left style="thin">
        <color theme="0" tint="-0.14996795556505021"/>
      </left>
      <right style="thin">
        <color indexed="64"/>
      </right>
      <top/>
      <bottom style="thin">
        <color theme="0" tint="-0.14996795556505021"/>
      </bottom>
      <diagonal/>
    </border>
  </borders>
  <cellStyleXfs count="2">
    <xf numFmtId="0" fontId="0" fillId="0" borderId="0"/>
    <xf numFmtId="0" fontId="5" fillId="0" borderId="0" applyNumberFormat="0" applyFill="0" applyBorder="0" applyAlignment="0" applyProtection="0"/>
  </cellStyleXfs>
  <cellXfs count="162">
    <xf numFmtId="0" fontId="0" fillId="0" borderId="0" xfId="0"/>
    <xf numFmtId="0" fontId="0" fillId="0" borderId="1" xfId="0" applyBorder="1" applyAlignment="1">
      <alignment horizontal="center"/>
    </xf>
    <xf numFmtId="0" fontId="0" fillId="0" borderId="2" xfId="0" applyBorder="1"/>
    <xf numFmtId="0" fontId="4" fillId="0" borderId="0" xfId="0" applyFont="1"/>
    <xf numFmtId="0" fontId="6" fillId="0" borderId="0" xfId="0" applyFont="1"/>
    <xf numFmtId="0" fontId="6" fillId="0" borderId="16" xfId="0" applyFont="1" applyFill="1" applyBorder="1"/>
    <xf numFmtId="0" fontId="7" fillId="0" borderId="16" xfId="0" applyFont="1" applyFill="1" applyBorder="1"/>
    <xf numFmtId="0" fontId="4" fillId="0" borderId="3" xfId="0" applyFont="1" applyBorder="1"/>
    <xf numFmtId="0" fontId="6" fillId="0" borderId="0" xfId="0" applyFont="1" applyBorder="1"/>
    <xf numFmtId="0" fontId="6" fillId="0" borderId="4" xfId="0" applyFont="1" applyBorder="1"/>
    <xf numFmtId="0" fontId="6" fillId="0" borderId="17" xfId="0" applyFont="1" applyFill="1" applyBorder="1"/>
    <xf numFmtId="0" fontId="6" fillId="0" borderId="5" xfId="0" applyFont="1" applyBorder="1"/>
    <xf numFmtId="0" fontId="6" fillId="0" borderId="2" xfId="0" applyFont="1" applyBorder="1"/>
    <xf numFmtId="0" fontId="6" fillId="0" borderId="6" xfId="0" applyFont="1" applyBorder="1"/>
    <xf numFmtId="0" fontId="6" fillId="0" borderId="0" xfId="0" applyFont="1" applyBorder="1" applyAlignment="1" applyProtection="1">
      <alignment vertical="top" wrapText="1"/>
    </xf>
    <xf numFmtId="0" fontId="6" fillId="0" borderId="4" xfId="0" applyFont="1" applyBorder="1" applyAlignment="1" applyProtection="1">
      <alignment vertical="top" wrapText="1"/>
    </xf>
    <xf numFmtId="0" fontId="6" fillId="0" borderId="2" xfId="0" applyFont="1" applyBorder="1" applyAlignment="1" applyProtection="1">
      <alignment vertical="top" wrapText="1"/>
    </xf>
    <xf numFmtId="0" fontId="6" fillId="0" borderId="6" xfId="0" applyFont="1" applyBorder="1" applyAlignment="1" applyProtection="1">
      <alignment vertical="top" wrapText="1"/>
    </xf>
    <xf numFmtId="0" fontId="4" fillId="0" borderId="0" xfId="0" applyFont="1" applyBorder="1" applyProtection="1"/>
    <xf numFmtId="0" fontId="6" fillId="0" borderId="0" xfId="0" applyFont="1" applyBorder="1" applyProtection="1"/>
    <xf numFmtId="0" fontId="6" fillId="0" borderId="2" xfId="0" applyFont="1" applyBorder="1" applyProtection="1"/>
    <xf numFmtId="43" fontId="6" fillId="0" borderId="0" xfId="0" applyNumberFormat="1" applyFont="1"/>
    <xf numFmtId="0" fontId="0" fillId="0" borderId="0" xfId="0" applyAlignment="1">
      <alignment horizontal="center"/>
    </xf>
    <xf numFmtId="0" fontId="8" fillId="0" borderId="0" xfId="0" applyFont="1" applyAlignment="1"/>
    <xf numFmtId="0" fontId="0" fillId="0" borderId="1" xfId="0" applyBorder="1" applyProtection="1">
      <protection locked="0"/>
    </xf>
    <xf numFmtId="0" fontId="9" fillId="0" borderId="0" xfId="0" applyFont="1" applyAlignment="1">
      <alignment horizontal="left" indent="1"/>
    </xf>
    <xf numFmtId="0" fontId="10" fillId="0" borderId="0" xfId="1" applyFont="1" applyAlignment="1" applyProtection="1">
      <alignment horizontal="left" indent="1"/>
      <protection locked="0"/>
    </xf>
    <xf numFmtId="0" fontId="0" fillId="0" borderId="0" xfId="0" applyBorder="1"/>
    <xf numFmtId="0" fontId="10" fillId="0" borderId="0" xfId="1" applyFont="1" applyAlignment="1">
      <alignment horizontal="left" indent="1"/>
    </xf>
    <xf numFmtId="0" fontId="8" fillId="0" borderId="0" xfId="0" applyFont="1" applyAlignment="1">
      <alignment horizontal="left"/>
    </xf>
    <xf numFmtId="0" fontId="0" fillId="0" borderId="0" xfId="0" applyAlignment="1">
      <alignment horizontal="right"/>
    </xf>
    <xf numFmtId="0" fontId="0" fillId="2" borderId="0" xfId="0" applyFill="1" applyAlignment="1"/>
    <xf numFmtId="165" fontId="0" fillId="2" borderId="7" xfId="0" applyNumberFormat="1" applyFill="1" applyBorder="1"/>
    <xf numFmtId="0" fontId="0" fillId="3" borderId="0" xfId="0" applyFill="1" applyAlignment="1"/>
    <xf numFmtId="165" fontId="0" fillId="3" borderId="7" xfId="0" applyNumberFormat="1" applyFill="1" applyBorder="1"/>
    <xf numFmtId="0" fontId="0" fillId="0" borderId="0" xfId="0" applyFill="1" applyAlignment="1">
      <alignment horizontal="left" vertical="top" wrapText="1"/>
    </xf>
    <xf numFmtId="165" fontId="0" fillId="0" borderId="1" xfId="0" applyNumberFormat="1" applyFill="1" applyBorder="1"/>
    <xf numFmtId="0" fontId="11" fillId="0" borderId="2" xfId="0" applyFont="1" applyFill="1" applyBorder="1" applyAlignment="1">
      <alignment horizontal="left"/>
    </xf>
    <xf numFmtId="0" fontId="12" fillId="0" borderId="0" xfId="0" applyFont="1" applyFill="1" applyAlignment="1"/>
    <xf numFmtId="0" fontId="13" fillId="0" borderId="0" xfId="0" applyFont="1" applyAlignment="1"/>
    <xf numFmtId="0" fontId="9" fillId="0" borderId="0" xfId="0" applyFont="1" applyAlignment="1"/>
    <xf numFmtId="0" fontId="14" fillId="4" borderId="1" xfId="0" applyFont="1" applyFill="1" applyBorder="1" applyAlignment="1" applyProtection="1">
      <alignment horizontal="center"/>
    </xf>
    <xf numFmtId="0" fontId="14" fillId="4" borderId="1" xfId="0" applyFont="1" applyFill="1" applyBorder="1" applyProtection="1"/>
    <xf numFmtId="0" fontId="14" fillId="4" borderId="1" xfId="0" applyFont="1" applyFill="1" applyBorder="1" applyAlignment="1">
      <alignment horizontal="center"/>
    </xf>
    <xf numFmtId="4" fontId="14" fillId="4" borderId="1" xfId="0" applyNumberFormat="1" applyFont="1" applyFill="1" applyBorder="1" applyAlignment="1">
      <alignment horizontal="right"/>
    </xf>
    <xf numFmtId="0" fontId="6" fillId="0" borderId="18" xfId="0" applyFont="1" applyFill="1" applyBorder="1"/>
    <xf numFmtId="0" fontId="6" fillId="0" borderId="19" xfId="0" applyFont="1" applyFill="1" applyBorder="1"/>
    <xf numFmtId="0" fontId="7" fillId="0" borderId="19" xfId="0" applyFont="1" applyFill="1" applyBorder="1"/>
    <xf numFmtId="0" fontId="6" fillId="0" borderId="17" xfId="0" applyFont="1" applyFill="1" applyBorder="1" applyAlignment="1">
      <alignment vertical="top" wrapText="1"/>
    </xf>
    <xf numFmtId="0" fontId="6" fillId="0" borderId="17" xfId="0" applyFont="1" applyFill="1" applyBorder="1" applyAlignment="1"/>
    <xf numFmtId="0" fontId="6" fillId="0" borderId="20"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164" fontId="6" fillId="0" borderId="20" xfId="0" applyNumberFormat="1" applyFont="1" applyFill="1" applyBorder="1" applyAlignment="1" applyProtection="1">
      <alignment horizontal="center"/>
      <protection locked="0"/>
    </xf>
    <xf numFmtId="14" fontId="6" fillId="0" borderId="21" xfId="0" applyNumberFormat="1" applyFont="1" applyFill="1" applyBorder="1" applyAlignment="1" applyProtection="1">
      <alignment horizontal="center"/>
      <protection locked="0"/>
    </xf>
    <xf numFmtId="0" fontId="6" fillId="0" borderId="21" xfId="0" applyNumberFormat="1" applyFont="1" applyFill="1" applyBorder="1" applyAlignment="1" applyProtection="1">
      <alignment horizontal="center"/>
      <protection locked="0"/>
    </xf>
    <xf numFmtId="0" fontId="6" fillId="0" borderId="21" xfId="0" applyFont="1" applyFill="1" applyBorder="1" applyAlignment="1" applyProtection="1">
      <alignment horizontal="center" vertical="top" wrapText="1"/>
      <protection locked="0"/>
    </xf>
    <xf numFmtId="0" fontId="6" fillId="0" borderId="16" xfId="0" applyFont="1" applyFill="1" applyBorder="1" applyAlignment="1"/>
    <xf numFmtId="43" fontId="6" fillId="0" borderId="23" xfId="0" applyNumberFormat="1" applyFont="1" applyFill="1" applyBorder="1" applyProtection="1">
      <protection locked="0"/>
    </xf>
    <xf numFmtId="43" fontId="6" fillId="0" borderId="24" xfId="0" applyNumberFormat="1" applyFont="1" applyFill="1" applyBorder="1" applyProtection="1">
      <protection locked="0"/>
    </xf>
    <xf numFmtId="43" fontId="15" fillId="0" borderId="24" xfId="0" applyNumberFormat="1" applyFont="1" applyFill="1" applyBorder="1" applyProtection="1"/>
    <xf numFmtId="43" fontId="6" fillId="0" borderId="25" xfId="0" applyNumberFormat="1" applyFont="1" applyFill="1" applyBorder="1" applyProtection="1">
      <protection locked="0"/>
    </xf>
    <xf numFmtId="43" fontId="6" fillId="0" borderId="7" xfId="0" applyNumberFormat="1" applyFont="1" applyBorder="1"/>
    <xf numFmtId="0" fontId="6" fillId="0" borderId="26" xfId="0" applyFont="1" applyBorder="1" applyAlignment="1">
      <alignment horizontal="center"/>
    </xf>
    <xf numFmtId="0" fontId="6" fillId="0" borderId="26" xfId="0" applyFont="1" applyFill="1" applyBorder="1" applyProtection="1">
      <protection locked="0"/>
    </xf>
    <xf numFmtId="43" fontId="6" fillId="0" borderId="26" xfId="0" applyNumberFormat="1" applyFont="1" applyFill="1" applyBorder="1" applyProtection="1">
      <protection locked="0"/>
    </xf>
    <xf numFmtId="0" fontId="6" fillId="0" borderId="27" xfId="0" applyFont="1" applyBorder="1" applyAlignment="1">
      <alignment horizontal="center"/>
    </xf>
    <xf numFmtId="0" fontId="6" fillId="0" borderId="27" xfId="0" applyFont="1" applyFill="1" applyBorder="1" applyProtection="1">
      <protection locked="0"/>
    </xf>
    <xf numFmtId="43" fontId="6" fillId="0" borderId="27" xfId="0" applyNumberFormat="1" applyFont="1" applyFill="1" applyBorder="1" applyProtection="1">
      <protection locked="0"/>
    </xf>
    <xf numFmtId="0" fontId="6" fillId="0" borderId="28" xfId="0" applyFont="1" applyBorder="1" applyAlignment="1">
      <alignment horizontal="center"/>
    </xf>
    <xf numFmtId="0" fontId="6" fillId="0" borderId="28" xfId="0" applyFont="1" applyFill="1" applyBorder="1" applyProtection="1">
      <protection locked="0"/>
    </xf>
    <xf numFmtId="43" fontId="6" fillId="0" borderId="28" xfId="0" applyNumberFormat="1" applyFont="1" applyFill="1" applyBorder="1" applyProtection="1">
      <protection locked="0"/>
    </xf>
    <xf numFmtId="0" fontId="8" fillId="0" borderId="0" xfId="0" applyFont="1" applyAlignment="1">
      <alignment horizontal="center"/>
    </xf>
    <xf numFmtId="0" fontId="9" fillId="0" borderId="0" xfId="0" applyFont="1" applyAlignment="1">
      <alignment horizontal="center"/>
    </xf>
    <xf numFmtId="0" fontId="0" fillId="2" borderId="0" xfId="0" applyFill="1" applyAlignment="1">
      <alignment horizontal="center"/>
    </xf>
    <xf numFmtId="0" fontId="0" fillId="3" borderId="0" xfId="0" applyFill="1" applyAlignment="1">
      <alignment horizontal="center"/>
    </xf>
    <xf numFmtId="0" fontId="0" fillId="0" borderId="0" xfId="0" applyFill="1" applyAlignment="1">
      <alignment horizontal="center" vertical="top" wrapText="1"/>
    </xf>
    <xf numFmtId="0" fontId="11" fillId="0" borderId="2" xfId="0" applyFont="1" applyFill="1" applyBorder="1" applyAlignment="1">
      <alignment horizontal="center"/>
    </xf>
    <xf numFmtId="0" fontId="12" fillId="0" borderId="0" xfId="0" applyFont="1" applyFill="1" applyAlignment="1">
      <alignment horizontal="center"/>
    </xf>
    <xf numFmtId="0" fontId="13" fillId="0" borderId="0" xfId="0" applyFont="1" applyAlignment="1">
      <alignment horizontal="center"/>
    </xf>
    <xf numFmtId="165" fontId="11" fillId="0" borderId="2" xfId="0" applyNumberFormat="1" applyFont="1" applyFill="1" applyBorder="1" applyAlignment="1">
      <alignment horizontal="center"/>
    </xf>
    <xf numFmtId="165" fontId="12" fillId="0" borderId="0" xfId="0" applyNumberFormat="1" applyFont="1" applyFill="1" applyAlignment="1">
      <alignment horizontal="center"/>
    </xf>
    <xf numFmtId="164" fontId="6" fillId="0" borderId="30" xfId="0" applyNumberFormat="1" applyFont="1" applyFill="1" applyBorder="1" applyAlignment="1" applyProtection="1">
      <alignment horizontal="center"/>
      <protection locked="0"/>
    </xf>
    <xf numFmtId="18" fontId="6" fillId="0" borderId="22" xfId="0" applyNumberFormat="1" applyFont="1" applyFill="1" applyBorder="1" applyAlignment="1" applyProtection="1">
      <alignment horizontal="center"/>
      <protection locked="0"/>
    </xf>
    <xf numFmtId="0" fontId="7" fillId="0" borderId="30" xfId="0" applyFont="1" applyFill="1" applyBorder="1" applyAlignment="1" applyProtection="1">
      <alignment horizontal="center"/>
    </xf>
    <xf numFmtId="14" fontId="6" fillId="0" borderId="30" xfId="0" applyNumberFormat="1" applyFont="1" applyFill="1" applyBorder="1" applyAlignment="1" applyProtection="1">
      <alignment horizontal="center"/>
      <protection locked="0"/>
    </xf>
    <xf numFmtId="14" fontId="7" fillId="0" borderId="22" xfId="0" applyNumberFormat="1" applyFont="1" applyFill="1" applyBorder="1" applyAlignment="1" applyProtection="1">
      <alignment horizontal="center"/>
    </xf>
    <xf numFmtId="0" fontId="16" fillId="4" borderId="8" xfId="0" applyFont="1" applyFill="1" applyBorder="1" applyAlignment="1">
      <alignment horizontal="center"/>
    </xf>
    <xf numFmtId="0" fontId="16" fillId="4" borderId="3" xfId="0" applyFont="1" applyFill="1" applyBorder="1" applyAlignment="1">
      <alignment horizontal="center"/>
    </xf>
    <xf numFmtId="0" fontId="16" fillId="4" borderId="12" xfId="0" applyFont="1" applyFill="1" applyBorder="1" applyAlignment="1">
      <alignment horizontal="center"/>
    </xf>
    <xf numFmtId="0" fontId="6" fillId="4" borderId="5" xfId="0" applyFont="1" applyFill="1" applyBorder="1" applyAlignment="1" applyProtection="1">
      <alignment horizontal="center"/>
    </xf>
    <xf numFmtId="0" fontId="6" fillId="4" borderId="6" xfId="0" applyFont="1" applyFill="1" applyBorder="1" applyAlignment="1" applyProtection="1">
      <alignment horizontal="center"/>
    </xf>
    <xf numFmtId="0" fontId="6" fillId="4" borderId="8" xfId="0" applyFont="1" applyFill="1" applyBorder="1" applyAlignment="1" applyProtection="1">
      <alignment horizontal="center" vertical="top"/>
    </xf>
    <xf numFmtId="0" fontId="6" fillId="4" borderId="9" xfId="0" applyFont="1" applyFill="1" applyBorder="1" applyAlignment="1" applyProtection="1">
      <alignment horizontal="center" vertical="top"/>
    </xf>
    <xf numFmtId="0" fontId="16" fillId="4" borderId="8" xfId="0" applyFont="1" applyFill="1" applyBorder="1" applyAlignment="1" applyProtection="1">
      <alignment horizontal="center"/>
    </xf>
    <xf numFmtId="0" fontId="16" fillId="4" borderId="9" xfId="0" applyFont="1" applyFill="1" applyBorder="1" applyAlignment="1" applyProtection="1">
      <alignment horizontal="center"/>
    </xf>
    <xf numFmtId="0" fontId="16" fillId="4" borderId="14" xfId="0" applyFont="1" applyFill="1" applyBorder="1" applyAlignment="1" applyProtection="1">
      <alignment horizontal="center"/>
    </xf>
    <xf numFmtId="0" fontId="16" fillId="4" borderId="9" xfId="0" applyFont="1" applyFill="1"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4" fillId="0" borderId="7" xfId="0" applyFont="1" applyBorder="1" applyAlignment="1"/>
    <xf numFmtId="0" fontId="17" fillId="0" borderId="8" xfId="0" applyFont="1" applyBorder="1" applyAlignment="1">
      <alignment horizontal="left" vertical="top" wrapText="1"/>
    </xf>
    <xf numFmtId="0" fontId="17" fillId="0" borderId="3" xfId="0" applyFont="1" applyBorder="1" applyAlignment="1">
      <alignment horizontal="left" vertical="top" wrapText="1"/>
    </xf>
    <xf numFmtId="0" fontId="17" fillId="0" borderId="9" xfId="0" applyFont="1" applyBorder="1" applyAlignment="1">
      <alignment horizontal="left" vertical="top" wrapText="1"/>
    </xf>
    <xf numFmtId="0" fontId="17" fillId="0" borderId="13" xfId="0" applyFont="1" applyBorder="1" applyAlignment="1">
      <alignment horizontal="left" vertical="top" wrapText="1"/>
    </xf>
    <xf numFmtId="0" fontId="17" fillId="0" borderId="0" xfId="0" applyFont="1" applyBorder="1" applyAlignment="1">
      <alignment horizontal="left" vertical="top" wrapText="1"/>
    </xf>
    <xf numFmtId="0" fontId="17" fillId="0" borderId="4" xfId="0" applyFont="1" applyBorder="1" applyAlignment="1">
      <alignment horizontal="left" vertical="top" wrapText="1"/>
    </xf>
    <xf numFmtId="0" fontId="16" fillId="4" borderId="8"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4" fillId="4" borderId="8" xfId="0" applyFont="1" applyFill="1" applyBorder="1" applyAlignment="1" applyProtection="1">
      <alignment horizontal="left" vertical="center" wrapText="1"/>
    </xf>
    <xf numFmtId="0" fontId="14" fillId="4" borderId="9" xfId="0" applyFont="1" applyFill="1" applyBorder="1" applyAlignment="1" applyProtection="1">
      <alignment horizontal="left" vertical="center" wrapText="1"/>
    </xf>
    <xf numFmtId="0" fontId="14" fillId="4" borderId="5" xfId="0" applyFont="1" applyFill="1" applyBorder="1" applyAlignment="1" applyProtection="1">
      <alignment horizontal="left" vertical="center" wrapText="1"/>
    </xf>
    <xf numFmtId="0" fontId="14" fillId="4" borderId="6" xfId="0" applyFont="1" applyFill="1" applyBorder="1" applyAlignment="1" applyProtection="1">
      <alignment horizontal="left" vertical="center" wrapText="1"/>
    </xf>
    <xf numFmtId="43" fontId="6" fillId="0" borderId="9" xfId="0" applyNumberFormat="1" applyFont="1" applyFill="1" applyBorder="1" applyAlignment="1" applyProtection="1">
      <alignment horizontal="center" vertical="center"/>
    </xf>
    <xf numFmtId="43" fontId="6" fillId="0" borderId="6" xfId="0" applyNumberFormat="1" applyFont="1" applyFill="1" applyBorder="1" applyAlignment="1" applyProtection="1">
      <alignment horizontal="center" vertical="center"/>
    </xf>
    <xf numFmtId="0" fontId="20" fillId="0" borderId="13"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4"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16" fillId="0" borderId="10" xfId="0" applyFont="1" applyBorder="1" applyAlignment="1" applyProtection="1">
      <alignment horizontal="center" vertical="top"/>
    </xf>
    <xf numFmtId="0" fontId="16" fillId="0" borderId="11" xfId="0" applyFont="1" applyBorder="1" applyAlignment="1" applyProtection="1">
      <alignment horizontal="center" vertical="top"/>
    </xf>
    <xf numFmtId="0" fontId="16" fillId="0" borderId="12" xfId="0" applyFont="1" applyBorder="1" applyAlignment="1" applyProtection="1">
      <alignment horizontal="center" vertical="top"/>
    </xf>
    <xf numFmtId="0" fontId="18" fillId="0" borderId="8" xfId="0" applyFont="1" applyBorder="1" applyAlignment="1" applyProtection="1">
      <alignment horizontal="left" vertical="top" wrapText="1"/>
    </xf>
    <xf numFmtId="0" fontId="18" fillId="0" borderId="3" xfId="0" applyFont="1" applyBorder="1" applyAlignment="1" applyProtection="1">
      <alignment horizontal="left" vertical="top" wrapText="1"/>
    </xf>
    <xf numFmtId="0" fontId="18" fillId="0" borderId="9" xfId="0" applyFont="1" applyBorder="1" applyAlignment="1" applyProtection="1">
      <alignment horizontal="left" vertical="top" wrapText="1"/>
    </xf>
    <xf numFmtId="0" fontId="18" fillId="0" borderId="13"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4" xfId="0" applyFont="1" applyBorder="1" applyAlignment="1" applyProtection="1">
      <alignment horizontal="left" vertical="top" wrapText="1"/>
    </xf>
    <xf numFmtId="0" fontId="18" fillId="0" borderId="5" xfId="0"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4" fillId="4" borderId="10" xfId="0" applyFont="1" applyFill="1" applyBorder="1" applyAlignment="1">
      <alignment horizontal="center"/>
    </xf>
    <xf numFmtId="0" fontId="14" fillId="4" borderId="11" xfId="0" applyFont="1" applyFill="1" applyBorder="1" applyAlignment="1">
      <alignment horizontal="center"/>
    </xf>
    <xf numFmtId="0" fontId="14" fillId="4" borderId="12" xfId="0" applyFont="1" applyFill="1" applyBorder="1" applyAlignment="1">
      <alignment horizontal="center"/>
    </xf>
    <xf numFmtId="0" fontId="6" fillId="0" borderId="17" xfId="0" applyFont="1" applyBorder="1" applyAlignment="1"/>
    <xf numFmtId="0" fontId="6" fillId="0" borderId="24" xfId="0" applyFont="1" applyBorder="1" applyAlignment="1"/>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15" fillId="0" borderId="17" xfId="0" applyFont="1" applyBorder="1" applyAlignment="1" applyProtection="1"/>
    <xf numFmtId="0" fontId="15" fillId="0" borderId="24" xfId="0" applyFont="1" applyBorder="1" applyAlignment="1" applyProtection="1"/>
    <xf numFmtId="0" fontId="14" fillId="4" borderId="10" xfId="0" applyFont="1" applyFill="1" applyBorder="1" applyAlignment="1" applyProtection="1">
      <alignment horizontal="center"/>
    </xf>
    <xf numFmtId="0" fontId="14" fillId="4" borderId="12" xfId="0" applyFont="1" applyFill="1" applyBorder="1" applyAlignment="1" applyProtection="1">
      <alignment horizontal="center"/>
    </xf>
    <xf numFmtId="0" fontId="6" fillId="0" borderId="15" xfId="0" applyFont="1" applyBorder="1" applyAlignment="1" applyProtection="1">
      <alignment horizontal="center" vertical="center"/>
    </xf>
    <xf numFmtId="0" fontId="6" fillId="0" borderId="14" xfId="0" applyFont="1" applyBorder="1" applyAlignment="1" applyProtection="1">
      <alignment horizontal="center" vertical="center"/>
    </xf>
    <xf numFmtId="0" fontId="15" fillId="0" borderId="17" xfId="0" applyFont="1" applyBorder="1" applyAlignment="1"/>
    <xf numFmtId="0" fontId="15" fillId="0" borderId="24" xfId="0" applyFont="1" applyBorder="1" applyAlignment="1"/>
    <xf numFmtId="0" fontId="6" fillId="0" borderId="29" xfId="0" applyFont="1" applyBorder="1" applyAlignment="1"/>
    <xf numFmtId="0" fontId="6" fillId="0" borderId="25" xfId="0" applyFont="1" applyBorder="1" applyAlignment="1"/>
    <xf numFmtId="0" fontId="6" fillId="0" borderId="13" xfId="0" applyFont="1" applyBorder="1" applyAlignment="1" applyProtection="1">
      <alignment horizontal="center"/>
    </xf>
    <xf numFmtId="0" fontId="6" fillId="0" borderId="4" xfId="0" applyFont="1" applyBorder="1" applyAlignment="1" applyProtection="1">
      <alignment horizontal="center"/>
    </xf>
    <xf numFmtId="0" fontId="19" fillId="0" borderId="0" xfId="0" applyFont="1" applyAlignment="1">
      <alignment horizontal="center"/>
    </xf>
    <xf numFmtId="0" fontId="0" fillId="0" borderId="0" xfId="0" applyAlignment="1">
      <alignment horizontal="center"/>
    </xf>
  </cellXfs>
  <cellStyles count="2">
    <cellStyle name="Hyperlink" xfId="1" builtinId="8"/>
    <cellStyle name="Normal" xfId="0" builtinId="0"/>
  </cellStyles>
  <dxfs count="4">
    <dxf>
      <fill>
        <patternFill>
          <bgColor rgb="FFFFC000"/>
        </patternFill>
      </fill>
    </dxf>
    <dxf>
      <fill>
        <patternFill>
          <bgColor rgb="FF92D050"/>
        </patternFill>
      </fill>
    </dxf>
    <dxf>
      <fill>
        <patternFill>
          <bgColor rgb="FFFFC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fw.edu/Users/davich/Documents/Rental-vs-Private-Vehic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Rental Threshold"/>
      <sheetName val="One Day"/>
      <sheetName val="Two Days"/>
      <sheetName val="Three Days"/>
      <sheetName val="Four Days"/>
      <sheetName val="Rental Rates"/>
    </sheetNames>
    <sheetDataSet>
      <sheetData sheetId="0" refreshError="1"/>
      <sheetData sheetId="1">
        <row r="15">
          <cell r="F15">
            <v>24.96</v>
          </cell>
          <cell r="G15">
            <v>33.28</v>
          </cell>
          <cell r="H15">
            <v>37.44</v>
          </cell>
          <cell r="I15">
            <v>57.2</v>
          </cell>
          <cell r="J15">
            <v>62.400000000000006</v>
          </cell>
          <cell r="K15">
            <v>88.4</v>
          </cell>
        </row>
        <row r="16">
          <cell r="C16">
            <v>20</v>
          </cell>
        </row>
        <row r="17">
          <cell r="C17">
            <v>3.75</v>
          </cell>
        </row>
      </sheetData>
      <sheetData sheetId="2">
        <row r="5">
          <cell r="I5">
            <v>33.28</v>
          </cell>
          <cell r="J5">
            <v>37.44</v>
          </cell>
          <cell r="M5">
            <v>88.4</v>
          </cell>
        </row>
        <row r="8">
          <cell r="F8">
            <v>1</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gsa.gov/perdie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maps.randmcnally.com/" TargetMode="External"/><Relationship Id="rId1" Type="http://schemas.openxmlformats.org/officeDocument/2006/relationships/hyperlink" Target="http://www.gaspricewatch.com/IN-indiana/Fort-Wayne/gas-prices/page-1/2.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55"/>
  <sheetViews>
    <sheetView showGridLines="0" tabSelected="1" zoomScaleNormal="100" workbookViewId="0">
      <selection activeCell="A28" sqref="A28:F35"/>
    </sheetView>
  </sheetViews>
  <sheetFormatPr defaultColWidth="8.85546875" defaultRowHeight="12"/>
  <cols>
    <col min="1" max="1" width="30" style="4" bestFit="1" customWidth="1"/>
    <col min="2" max="2" width="23.7109375" style="4" bestFit="1" customWidth="1"/>
    <col min="3" max="3" width="2.42578125" style="4" customWidth="1"/>
    <col min="4" max="4" width="5.28515625" style="4" bestFit="1" customWidth="1"/>
    <col min="5" max="5" width="24.28515625" style="4" bestFit="1" customWidth="1"/>
    <col min="6" max="6" width="14.7109375" style="4" customWidth="1"/>
    <col min="7" max="16384" width="8.85546875" style="4"/>
  </cols>
  <sheetData>
    <row r="1" spans="1:9" s="3" customFormat="1" ht="15.75">
      <c r="A1" s="87" t="s">
        <v>37</v>
      </c>
      <c r="B1" s="97"/>
      <c r="C1" s="7"/>
      <c r="D1" s="87" t="s">
        <v>38</v>
      </c>
      <c r="E1" s="88"/>
      <c r="F1" s="89"/>
    </row>
    <row r="2" spans="1:9">
      <c r="A2" s="46" t="s">
        <v>50</v>
      </c>
      <c r="B2" s="50"/>
      <c r="C2" s="8"/>
      <c r="D2" s="142" t="s">
        <v>62</v>
      </c>
      <c r="E2" s="143"/>
      <c r="F2" s="58"/>
    </row>
    <row r="3" spans="1:9">
      <c r="A3" s="10" t="s">
        <v>59</v>
      </c>
      <c r="B3" s="51"/>
      <c r="C3" s="8"/>
      <c r="D3" s="142" t="s">
        <v>69</v>
      </c>
      <c r="E3" s="143"/>
      <c r="F3" s="59"/>
    </row>
    <row r="4" spans="1:9">
      <c r="A4" s="10" t="s">
        <v>0</v>
      </c>
      <c r="B4" s="51"/>
      <c r="C4" s="8"/>
      <c r="D4" s="142" t="s">
        <v>68</v>
      </c>
      <c r="E4" s="143"/>
      <c r="F4" s="59"/>
    </row>
    <row r="5" spans="1:9">
      <c r="A5" s="10" t="s">
        <v>1</v>
      </c>
      <c r="B5" s="51" t="s">
        <v>132</v>
      </c>
      <c r="C5" s="8"/>
      <c r="D5" s="142" t="s">
        <v>70</v>
      </c>
      <c r="E5" s="143"/>
      <c r="F5" s="59"/>
    </row>
    <row r="6" spans="1:9">
      <c r="A6" s="10" t="s">
        <v>2</v>
      </c>
      <c r="B6" s="51"/>
      <c r="C6" s="8"/>
      <c r="D6" s="142" t="s">
        <v>46</v>
      </c>
      <c r="E6" s="143"/>
      <c r="F6" s="59"/>
    </row>
    <row r="7" spans="1:9">
      <c r="A7" s="10" t="s">
        <v>90</v>
      </c>
      <c r="B7" s="51"/>
      <c r="C7" s="8"/>
      <c r="D7" s="148" t="s">
        <v>91</v>
      </c>
      <c r="E7" s="149"/>
      <c r="F7" s="59"/>
    </row>
    <row r="8" spans="1:9">
      <c r="A8" s="10" t="s">
        <v>7</v>
      </c>
      <c r="B8" s="51"/>
      <c r="C8" s="8"/>
      <c r="D8" s="154" t="s">
        <v>47</v>
      </c>
      <c r="E8" s="155"/>
      <c r="F8" s="60">
        <f>IF(B16="No",0,IF(B16="Partial",(B15-B19)*F7*0.75,(F7*2*0.75)+(B15-B19-2)*F7))</f>
        <v>0</v>
      </c>
      <c r="I8" s="21"/>
    </row>
    <row r="9" spans="1:9">
      <c r="A9" s="10" t="s">
        <v>58</v>
      </c>
      <c r="B9" s="51"/>
      <c r="C9" s="8"/>
      <c r="D9" s="142" t="s">
        <v>48</v>
      </c>
      <c r="E9" s="143"/>
      <c r="F9" s="59"/>
    </row>
    <row r="10" spans="1:9" ht="12.75" thickBot="1">
      <c r="A10" s="5" t="s">
        <v>83</v>
      </c>
      <c r="B10" s="52"/>
      <c r="C10" s="8"/>
      <c r="D10" s="156" t="s">
        <v>71</v>
      </c>
      <c r="E10" s="157"/>
      <c r="F10" s="61"/>
    </row>
    <row r="11" spans="1:9" ht="12.75" thickBot="1">
      <c r="A11" s="46" t="s">
        <v>28</v>
      </c>
      <c r="B11" s="53"/>
      <c r="C11" s="8"/>
      <c r="D11" s="101" t="s">
        <v>49</v>
      </c>
      <c r="E11" s="101"/>
      <c r="F11" s="62">
        <f>SUM(F2,F3,F4,F5,F6,F8,F9,F10)</f>
        <v>0</v>
      </c>
    </row>
    <row r="12" spans="1:9">
      <c r="A12" s="5" t="s">
        <v>65</v>
      </c>
      <c r="B12" s="83"/>
      <c r="C12" s="8"/>
      <c r="D12" s="8"/>
      <c r="E12" s="8"/>
      <c r="F12" s="9"/>
    </row>
    <row r="13" spans="1:9">
      <c r="A13" s="46" t="s">
        <v>29</v>
      </c>
      <c r="B13" s="82"/>
      <c r="C13" s="8"/>
      <c r="D13" s="139" t="s">
        <v>85</v>
      </c>
      <c r="E13" s="140"/>
      <c r="F13" s="141"/>
    </row>
    <row r="14" spans="1:9">
      <c r="A14" s="5" t="s">
        <v>66</v>
      </c>
      <c r="B14" s="83"/>
      <c r="C14" s="8"/>
      <c r="D14" s="42" t="s">
        <v>73</v>
      </c>
      <c r="E14" s="43" t="s">
        <v>78</v>
      </c>
      <c r="F14" s="44" t="s">
        <v>57</v>
      </c>
    </row>
    <row r="15" spans="1:9">
      <c r="A15" s="47" t="s">
        <v>30</v>
      </c>
      <c r="B15" s="84">
        <f>B13-B11+1</f>
        <v>1</v>
      </c>
      <c r="C15" s="8"/>
      <c r="D15" s="63">
        <v>1</v>
      </c>
      <c r="E15" s="64"/>
      <c r="F15" s="65"/>
    </row>
    <row r="16" spans="1:9">
      <c r="A16" s="6" t="s">
        <v>67</v>
      </c>
      <c r="B16" s="86" t="str">
        <f>IF((B13+B14)-(B11+B12)&lt;0.5,"No",IF((B13+B14)-(B11+B12)&lt;2,"Partial","Full"))</f>
        <v>No</v>
      </c>
      <c r="C16" s="8"/>
      <c r="D16" s="66">
        <v>2</v>
      </c>
      <c r="E16" s="67"/>
      <c r="F16" s="68">
        <v>0</v>
      </c>
    </row>
    <row r="17" spans="1:6">
      <c r="A17" s="45" t="s">
        <v>63</v>
      </c>
      <c r="B17" s="85"/>
      <c r="C17" s="8"/>
      <c r="D17" s="66">
        <v>3</v>
      </c>
      <c r="E17" s="67"/>
      <c r="F17" s="68">
        <v>0</v>
      </c>
    </row>
    <row r="18" spans="1:6">
      <c r="A18" s="10" t="s">
        <v>64</v>
      </c>
      <c r="B18" s="54"/>
      <c r="C18" s="8"/>
      <c r="D18" s="66">
        <v>4</v>
      </c>
      <c r="E18" s="67"/>
      <c r="F18" s="68">
        <v>0</v>
      </c>
    </row>
    <row r="19" spans="1:6">
      <c r="A19" s="48" t="s">
        <v>51</v>
      </c>
      <c r="B19" s="55"/>
      <c r="C19" s="8"/>
      <c r="D19" s="66">
        <v>5</v>
      </c>
      <c r="E19" s="67"/>
      <c r="F19" s="68">
        <v>0</v>
      </c>
    </row>
    <row r="20" spans="1:6">
      <c r="A20" s="48" t="s">
        <v>60</v>
      </c>
      <c r="B20" s="56"/>
      <c r="C20" s="8"/>
      <c r="D20" s="69">
        <v>6</v>
      </c>
      <c r="E20" s="70"/>
      <c r="F20" s="71">
        <v>0</v>
      </c>
    </row>
    <row r="21" spans="1:6">
      <c r="A21" s="10" t="s">
        <v>31</v>
      </c>
      <c r="B21" s="51"/>
      <c r="C21" s="8"/>
      <c r="D21" s="8"/>
      <c r="E21" s="8"/>
      <c r="F21" s="9"/>
    </row>
    <row r="22" spans="1:6" ht="15" customHeight="1">
      <c r="A22" s="49" t="s">
        <v>56</v>
      </c>
      <c r="B22" s="51"/>
      <c r="C22" s="8"/>
      <c r="D22" s="114" t="s">
        <v>88</v>
      </c>
      <c r="E22" s="115"/>
      <c r="F22" s="118">
        <f>F11-SUM(F15:F20)</f>
        <v>0</v>
      </c>
    </row>
    <row r="23" spans="1:6">
      <c r="A23" s="57" t="s">
        <v>72</v>
      </c>
      <c r="B23" s="52"/>
      <c r="C23" s="8"/>
      <c r="D23" s="116"/>
      <c r="E23" s="117"/>
      <c r="F23" s="119"/>
    </row>
    <row r="24" spans="1:6">
      <c r="A24" s="11"/>
      <c r="B24" s="12"/>
      <c r="C24" s="12"/>
      <c r="D24" s="12"/>
      <c r="E24" s="12"/>
      <c r="F24" s="13"/>
    </row>
    <row r="25" spans="1:6" s="3" customFormat="1" ht="15.75">
      <c r="A25" s="98" t="s">
        <v>61</v>
      </c>
      <c r="B25" s="99"/>
      <c r="C25" s="99"/>
      <c r="D25" s="99"/>
      <c r="E25" s="99"/>
      <c r="F25" s="100"/>
    </row>
    <row r="26" spans="1:6" ht="12" customHeight="1">
      <c r="A26" s="102" t="s">
        <v>89</v>
      </c>
      <c r="B26" s="103"/>
      <c r="C26" s="103"/>
      <c r="D26" s="103"/>
      <c r="E26" s="103"/>
      <c r="F26" s="104"/>
    </row>
    <row r="27" spans="1:6">
      <c r="A27" s="105"/>
      <c r="B27" s="106"/>
      <c r="C27" s="106"/>
      <c r="D27" s="106"/>
      <c r="E27" s="106"/>
      <c r="F27" s="107"/>
    </row>
    <row r="28" spans="1:6">
      <c r="A28" s="120"/>
      <c r="B28" s="121"/>
      <c r="C28" s="121"/>
      <c r="D28" s="121"/>
      <c r="E28" s="121"/>
      <c r="F28" s="122"/>
    </row>
    <row r="29" spans="1:6">
      <c r="A29" s="123"/>
      <c r="B29" s="121"/>
      <c r="C29" s="121"/>
      <c r="D29" s="121"/>
      <c r="E29" s="121"/>
      <c r="F29" s="122"/>
    </row>
    <row r="30" spans="1:6">
      <c r="A30" s="123"/>
      <c r="B30" s="121"/>
      <c r="C30" s="121"/>
      <c r="D30" s="121"/>
      <c r="E30" s="121"/>
      <c r="F30" s="122"/>
    </row>
    <row r="31" spans="1:6">
      <c r="A31" s="123"/>
      <c r="B31" s="121"/>
      <c r="C31" s="121"/>
      <c r="D31" s="121"/>
      <c r="E31" s="121"/>
      <c r="F31" s="122"/>
    </row>
    <row r="32" spans="1:6">
      <c r="A32" s="123"/>
      <c r="B32" s="121"/>
      <c r="C32" s="121"/>
      <c r="D32" s="121"/>
      <c r="E32" s="121"/>
      <c r="F32" s="122"/>
    </row>
    <row r="33" spans="1:6">
      <c r="A33" s="123"/>
      <c r="B33" s="121"/>
      <c r="C33" s="121"/>
      <c r="D33" s="121"/>
      <c r="E33" s="121"/>
      <c r="F33" s="122"/>
    </row>
    <row r="34" spans="1:6">
      <c r="A34" s="123"/>
      <c r="B34" s="121"/>
      <c r="C34" s="121"/>
      <c r="D34" s="121"/>
      <c r="E34" s="121"/>
      <c r="F34" s="122"/>
    </row>
    <row r="35" spans="1:6">
      <c r="A35" s="124"/>
      <c r="B35" s="125"/>
      <c r="C35" s="125"/>
      <c r="D35" s="125"/>
      <c r="E35" s="125"/>
      <c r="F35" s="126"/>
    </row>
    <row r="36" spans="1:6" ht="15.75">
      <c r="A36" s="127" t="s">
        <v>84</v>
      </c>
      <c r="B36" s="128"/>
      <c r="C36" s="128"/>
      <c r="D36" s="128"/>
      <c r="E36" s="128"/>
      <c r="F36" s="129"/>
    </row>
    <row r="37" spans="1:6">
      <c r="A37" s="130" t="s">
        <v>87</v>
      </c>
      <c r="B37" s="131"/>
      <c r="C37" s="132"/>
      <c r="D37" s="108" t="s">
        <v>86</v>
      </c>
      <c r="E37" s="109"/>
      <c r="F37" s="110"/>
    </row>
    <row r="38" spans="1:6">
      <c r="A38" s="133"/>
      <c r="B38" s="134"/>
      <c r="C38" s="135"/>
      <c r="D38" s="111"/>
      <c r="E38" s="112"/>
      <c r="F38" s="113"/>
    </row>
    <row r="39" spans="1:6">
      <c r="A39" s="133"/>
      <c r="B39" s="134"/>
      <c r="C39" s="135"/>
      <c r="D39" s="14"/>
      <c r="E39" s="14"/>
      <c r="F39" s="15"/>
    </row>
    <row r="40" spans="1:6">
      <c r="A40" s="133"/>
      <c r="B40" s="134"/>
      <c r="C40" s="135"/>
      <c r="D40" s="14"/>
      <c r="E40" s="14"/>
      <c r="F40" s="15"/>
    </row>
    <row r="41" spans="1:6">
      <c r="A41" s="136"/>
      <c r="B41" s="137"/>
      <c r="C41" s="138"/>
      <c r="D41" s="16"/>
      <c r="E41" s="16"/>
      <c r="F41" s="17"/>
    </row>
    <row r="42" spans="1:6" s="3" customFormat="1" ht="15.75">
      <c r="A42" s="94" t="s">
        <v>79</v>
      </c>
      <c r="B42" s="95"/>
      <c r="C42" s="18"/>
      <c r="D42" s="96" t="s">
        <v>82</v>
      </c>
      <c r="E42" s="96"/>
      <c r="F42" s="96"/>
    </row>
    <row r="43" spans="1:6">
      <c r="A43" s="90" t="s">
        <v>131</v>
      </c>
      <c r="B43" s="91"/>
      <c r="C43" s="19"/>
      <c r="D43" s="41" t="s">
        <v>74</v>
      </c>
      <c r="E43" s="150" t="s">
        <v>77</v>
      </c>
      <c r="F43" s="151"/>
    </row>
    <row r="44" spans="1:6">
      <c r="A44" s="92" t="s">
        <v>76</v>
      </c>
      <c r="B44" s="93"/>
      <c r="C44" s="19"/>
      <c r="D44" s="152">
        <v>1</v>
      </c>
      <c r="E44" s="144"/>
      <c r="F44" s="145"/>
    </row>
    <row r="45" spans="1:6">
      <c r="A45" s="158"/>
      <c r="B45" s="159"/>
      <c r="C45" s="19"/>
      <c r="D45" s="153"/>
      <c r="E45" s="146"/>
      <c r="F45" s="147"/>
    </row>
    <row r="46" spans="1:6">
      <c r="A46" s="146"/>
      <c r="B46" s="147"/>
      <c r="C46" s="19"/>
      <c r="D46" s="152">
        <v>2</v>
      </c>
      <c r="E46" s="144"/>
      <c r="F46" s="145"/>
    </row>
    <row r="47" spans="1:6">
      <c r="A47" s="92" t="s">
        <v>80</v>
      </c>
      <c r="B47" s="93"/>
      <c r="C47" s="19"/>
      <c r="D47" s="153"/>
      <c r="E47" s="146"/>
      <c r="F47" s="147"/>
    </row>
    <row r="48" spans="1:6">
      <c r="A48" s="158"/>
      <c r="B48" s="159"/>
      <c r="C48" s="19"/>
      <c r="D48" s="152">
        <v>3</v>
      </c>
      <c r="E48" s="144"/>
      <c r="F48" s="145"/>
    </row>
    <row r="49" spans="1:6">
      <c r="A49" s="146"/>
      <c r="B49" s="147"/>
      <c r="C49" s="19"/>
      <c r="D49" s="153"/>
      <c r="E49" s="146"/>
      <c r="F49" s="147"/>
    </row>
    <row r="50" spans="1:6">
      <c r="A50" s="92" t="s">
        <v>75</v>
      </c>
      <c r="B50" s="93"/>
      <c r="C50" s="19"/>
      <c r="D50" s="152">
        <v>4</v>
      </c>
      <c r="E50" s="144"/>
      <c r="F50" s="145"/>
    </row>
    <row r="51" spans="1:6">
      <c r="A51" s="158"/>
      <c r="B51" s="159"/>
      <c r="C51" s="19"/>
      <c r="D51" s="153"/>
      <c r="E51" s="146"/>
      <c r="F51" s="147"/>
    </row>
    <row r="52" spans="1:6">
      <c r="A52" s="146"/>
      <c r="B52" s="147"/>
      <c r="C52" s="19"/>
      <c r="D52" s="152">
        <v>5</v>
      </c>
      <c r="E52" s="144"/>
      <c r="F52" s="145"/>
    </row>
    <row r="53" spans="1:6">
      <c r="A53" s="92" t="s">
        <v>81</v>
      </c>
      <c r="B53" s="93"/>
      <c r="C53" s="19"/>
      <c r="D53" s="153"/>
      <c r="E53" s="146"/>
      <c r="F53" s="147"/>
    </row>
    <row r="54" spans="1:6">
      <c r="A54" s="158"/>
      <c r="B54" s="159"/>
      <c r="C54" s="19"/>
      <c r="D54" s="152">
        <v>6</v>
      </c>
      <c r="E54" s="144"/>
      <c r="F54" s="145"/>
    </row>
    <row r="55" spans="1:6">
      <c r="A55" s="146"/>
      <c r="B55" s="147"/>
      <c r="C55" s="20"/>
      <c r="D55" s="153"/>
      <c r="E55" s="146"/>
      <c r="F55" s="147"/>
    </row>
  </sheetData>
  <sheetProtection selectLockedCells="1"/>
  <mergeCells count="45">
    <mergeCell ref="E52:F53"/>
    <mergeCell ref="E54:F55"/>
    <mergeCell ref="A53:B53"/>
    <mergeCell ref="A44:B44"/>
    <mergeCell ref="A50:B50"/>
    <mergeCell ref="A45:B46"/>
    <mergeCell ref="A48:B49"/>
    <mergeCell ref="D44:D45"/>
    <mergeCell ref="D46:D47"/>
    <mergeCell ref="A51:B52"/>
    <mergeCell ref="A54:B55"/>
    <mergeCell ref="D50:D51"/>
    <mergeCell ref="D52:D53"/>
    <mergeCell ref="D54:D55"/>
    <mergeCell ref="E44:F45"/>
    <mergeCell ref="E46:F47"/>
    <mergeCell ref="E50:F51"/>
    <mergeCell ref="D7:E7"/>
    <mergeCell ref="E43:F43"/>
    <mergeCell ref="E48:F49"/>
    <mergeCell ref="D48:D49"/>
    <mergeCell ref="D8:E8"/>
    <mergeCell ref="D9:E9"/>
    <mergeCell ref="D10:E10"/>
    <mergeCell ref="D6:E6"/>
    <mergeCell ref="D2:E2"/>
    <mergeCell ref="D3:E3"/>
    <mergeCell ref="D4:E4"/>
    <mergeCell ref="D5:E5"/>
    <mergeCell ref="D1:F1"/>
    <mergeCell ref="A43:B43"/>
    <mergeCell ref="A47:B47"/>
    <mergeCell ref="A42:B42"/>
    <mergeCell ref="D42:F42"/>
    <mergeCell ref="A1:B1"/>
    <mergeCell ref="A25:F25"/>
    <mergeCell ref="D11:E11"/>
    <mergeCell ref="A26:F27"/>
    <mergeCell ref="D37:F38"/>
    <mergeCell ref="D22:E23"/>
    <mergeCell ref="F22:F23"/>
    <mergeCell ref="A28:F35"/>
    <mergeCell ref="A36:F36"/>
    <mergeCell ref="A37:C41"/>
    <mergeCell ref="D13:F13"/>
  </mergeCells>
  <phoneticPr fontId="3" type="noConversion"/>
  <dataValidations xWindow="304" yWindow="293" count="17">
    <dataValidation type="list" showInputMessage="1" showErrorMessage="1" errorTitle="REQUIRED" error="You must provide an answer." promptTitle="University Funded?" prompt="Indicate whether or not this trip is being funded from IPFW or Purdue accounts.  NOTE:  A trip that will be reimbursed by a third party after the trip is over but will be paid up front by the University is University-funded." sqref="B9">
      <formula1>"Yes,No"</formula1>
    </dataValidation>
    <dataValidation allowBlank="1" showInputMessage="1" showErrorMessage="1" errorTitle="REQUIRED" error="An entry is required" promptTitle="REQUIRED" prompt="Enter the traveler's department" sqref="B3"/>
    <dataValidation type="whole" operator="greaterThanOrEqual" showInputMessage="1" showErrorMessage="1" errorTitle="REQUIRED" error="You must provide an answer" promptTitle="REQUIRED" prompt="Enter the number of personal days included in this request.  If no personal days are included enter 0.  List the specific dates in the Description field below._x000a_" sqref="B19">
      <formula1>0</formula1>
    </dataValidation>
    <dataValidation type="list" showInputMessage="1" showErrorMessage="1" errorTitle="Flight Upgrade" error="An entry is required." promptTitle="Flight Upgrade" prompt="University policy requires use of economy class bookings. Use of higher classes (e.g. Economy Plus, Business, First-class) can only be used under pre-defined circumstances and with explicit prior approval." sqref="B21">
      <formula1>"No, Yes"</formula1>
    </dataValidation>
    <dataValidation allowBlank="1" showInputMessage="1" showErrorMessage="1" promptTitle="Ground Transportation" prompt="If you will use ground transportation during this trip, estimate the amount you expect to spend. Can include taxis, subways, buses, rental vehicles, mileage alowance, etc." sqref="F3"/>
    <dataValidation allowBlank="1" showInputMessage="1" showErrorMessage="1" errorTitle="Traveler Name" error="An entry is required" promptTitle="Travel Name" prompt="Enter the Traveler's name" sqref="B2"/>
    <dataValidation showInputMessage="1" showErrorMessage="1" errorTitle="Cost Distribution" error="An entry is required here.  If an outside party is paying (not just reimbursing) your travel expenses, list that outside party here." promptTitle="Cost Distribution" prompt="You must include at least one account assignment for this trip.  If the trip is being paid (not just reimbursed) by non-university party, enter the name of the outside organization paying for the trip." sqref="E15"/>
    <dataValidation type="list" showInputMessage="1" showErrorMessage="1" errorTitle="Is anyone accompanying you?" error="A response is required" promptTitle="Is anyone accompanying you?" prompt="In case of emergency, please indicate whether there is anyone accompanying you on this trip.  List the names and relationships of everyone accompanying you in the Description box." sqref="B20">
      <formula1>"No, Yes"</formula1>
    </dataValidation>
    <dataValidation allowBlank="1" showInputMessage="1" showErrorMessage="1" promptTitle="Departure Date:" prompt="Enter your departure date in mm/dd/yyyy format." sqref="B11"/>
    <dataValidation allowBlank="1" showInputMessage="1" showErrorMessage="1" promptTitle="Return Date:" prompt="Enter your return date in mm/dd/yyyy format." sqref="B13"/>
    <dataValidation type="time" allowBlank="1" showInputMessage="1" showErrorMessage="1" errorTitle="Invalid Time Entry" error="You have not entered your time in a format that Microsoft Excel recognizes.  Please refer to the field instructions and re-enter." promptTitle="Departure Time:" prompt="Enter your departure time in h:mm AM/PM format.(e.g 8:30 AM, 11:00 AM, 5:00 PM, 11:00 PM). Use &quot;AM&quot; or &quot;PM&quot;, not &quot;A.M.&quot; or &quot;P.M.&quot;  Noon should be entered &quot;12:00 PM&quot;.  Midnight departure should be entered as &quot;12:01 AM&quot;." sqref="B12">
      <formula1>0.000694444444444444</formula1>
      <formula2>0.999305555555556</formula2>
    </dataValidation>
    <dataValidation type="time" allowBlank="1" showInputMessage="1" showErrorMessage="1" errorTitle="Invalid Time Format Entered" error="You have not entered your time in a format that Microsoft Excel recognizes.  Please refer to the field instructions and re-enter." promptTitle="Return Time:" prompt="Enter your return time in h:mm AM/PM format.(e.g 8:30 AM, 11:00 AM, 5:00 PM, 11:00 PM). Use &quot;AM&quot; or &quot;PM&quot;, not &quot;A.M.&quot; or &quot;P.M.&quot;  Noon should be entered &quot;12:00 PM&quot;. Midnight returns be entered &quot;11:59 PM&quot;" sqref="B14">
      <formula1>0.000694444444444444</formula1>
      <formula2>0.999305555555556</formula2>
    </dataValidation>
    <dataValidation type="list" showInputMessage="1" showErrorMessage="1" promptTitle="Do you need a Cash Advance?" prompt="Yes or No. Cash advances up to $500 can be obtained through ATM withdrawal using the travel card, and should not be requested here.This field is only for cash advances in excess of $500.  You must include a reason for the cash advance in the description._x000a_" sqref="B23">
      <formula1>"Yes, No"</formula1>
    </dataValidation>
    <dataValidation type="date" operator="greaterThan" showInputMessage="1" showErrorMessage="1" promptTitle="Date official business begins:" prompt="Mandatory. If this date is more than 1 calendar following the Departure Date entered above, you must include an explanation for the additional day(s) in the Description field below." sqref="B17">
      <formula1>41275</formula1>
    </dataValidation>
    <dataValidation type="date" operator="greaterThan" showInputMessage="1" showErrorMessage="1" promptTitle="Date official business ends:" prompt="Mandatory.  If this date is more than one calendar day before the Return Date entered above,  you must include an explanation for the additional day(s) in the Description field below." sqref="B18">
      <formula1>36526</formula1>
    </dataValidation>
    <dataValidation allowBlank="1" showInputMessage="1" showErrorMessage="1" promptTitle="Allocations" sqref="F15"/>
    <dataValidation allowBlank="1" showErrorMessage="1" promptTitle="Description" sqref="A26"/>
  </dataValidations>
  <hyperlinks>
    <hyperlink ref="D7:E7" r:id="rId1" display="Fixed Meals Daily Rate"/>
  </hyperlinks>
  <pageMargins left="0.25" right="0.25" top="0.95" bottom="0.75" header="0.3" footer="0.3"/>
  <pageSetup scale="95" orientation="portrait" r:id="rId2"/>
  <headerFooter alignWithMargins="0">
    <oddHeader xml:space="preserve">&amp;C&amp;20TRAVEL REQUEST&amp;11
(For Departmental Planning and Approval Only. All authorized University travel must be recorded in Concur.)
</oddHeader>
    <oddFooter>&amp;CRETURN APPROVED/DENIED ORIGINAL TO DEPARTMENT</oddFooter>
  </headerFooter>
  <ignoredErrors>
    <ignoredError sqref="F11" emptyCellReference="1"/>
  </ignoredErrors>
  <legacyDrawing r:id="rId3"/>
  <extLst>
    <ext xmlns:x14="http://schemas.microsoft.com/office/spreadsheetml/2009/9/main" uri="{CCE6A557-97BC-4b89-ADB6-D9C93CAAB3DF}">
      <x14:dataValidations xmlns:xm="http://schemas.microsoft.com/office/excel/2006/main" xWindow="304" yWindow="293" count="4">
        <x14:dataValidation type="list" showInputMessage="1" showErrorMessage="1" promptTitle="SELECT ONE" prompt="Select the type of travel from the drop-down list">
          <x14:formula1>
            <xm:f>'Data Validation'!$A$2:$A$5</xm:f>
          </x14:formula1>
          <xm:sqref>B6</xm:sqref>
        </x14:dataValidation>
        <x14:dataValidation type="list" showInputMessage="1" showErrorMessage="1" errorTitle="REQUIRED" error="This is a required field." promptTitle="Purpose of Travel" prompt="Select a value from the drop-down list.  Add detailed information in the box below.">
          <x14:formula1>
            <xm:f>'Data Validation'!$C$2:$C$19</xm:f>
          </x14:formula1>
          <xm:sqref>B8</xm:sqref>
        </x14:dataValidation>
        <x14:dataValidation type="list" showInputMessage="1" showErrorMessage="1" errorTitle="REQUIRED" error="You must provide an answer. If you are not using a vechicle during this trip, choose NONE." promptTitle="REQUIRED" prompt="University policy requires that employees self-certify their eligibility to operate vehicles on University business. If you will not be operating a vehicle (such as a rental car or private vehicle) during this trip, choose NONE.">
          <x14:formula1>
            <xm:f>'Data Validation'!$G$2:$G$6</xm:f>
          </x14:formula1>
          <xm:sqref>B22</xm:sqref>
        </x14:dataValidation>
        <x14:dataValidation type="list" showInputMessage="1" showErrorMessage="1" errorTitle="REQUIRED" error="You must provide an answer." promptTitle="REQUIRED" prompt="Click on the drop-down arrow at the right side of this field for a list of required pre-approvals.  If your trip does not involve any of these required pre-approvals, select None.">
          <x14:formula1>
            <xm:f>'Data Validation'!$E$2:$E$11</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42"/>
  <sheetViews>
    <sheetView showGridLines="0" workbookViewId="0">
      <selection activeCell="C7" sqref="C7"/>
    </sheetView>
  </sheetViews>
  <sheetFormatPr defaultColWidth="8.85546875" defaultRowHeight="15"/>
  <cols>
    <col min="1" max="1" width="76.85546875" bestFit="1" customWidth="1"/>
    <col min="2" max="2" width="5.85546875" style="22" bestFit="1" customWidth="1"/>
    <col min="3" max="3" width="11.42578125" bestFit="1" customWidth="1"/>
    <col min="4" max="4" width="2.42578125" customWidth="1"/>
    <col min="5" max="5" width="14.42578125" customWidth="1"/>
  </cols>
  <sheetData>
    <row r="1" spans="1:3" ht="18">
      <c r="A1" s="160" t="s">
        <v>99</v>
      </c>
      <c r="B1" s="160"/>
      <c r="C1" s="160"/>
    </row>
    <row r="2" spans="1:3">
      <c r="A2" s="161" t="s">
        <v>100</v>
      </c>
      <c r="B2" s="161"/>
      <c r="C2" s="161"/>
    </row>
    <row r="3" spans="1:3">
      <c r="A3" s="161"/>
      <c r="B3" s="161"/>
      <c r="C3" s="161"/>
    </row>
    <row r="4" spans="1:3">
      <c r="A4" s="23" t="s">
        <v>101</v>
      </c>
      <c r="B4" s="72"/>
      <c r="C4" s="24">
        <v>10</v>
      </c>
    </row>
    <row r="5" spans="1:3">
      <c r="A5" s="25" t="s">
        <v>102</v>
      </c>
      <c r="B5" s="73"/>
    </row>
    <row r="6" spans="1:3" ht="5.0999999999999996" customHeight="1">
      <c r="A6" s="25"/>
      <c r="B6" s="73"/>
    </row>
    <row r="7" spans="1:3">
      <c r="A7" s="23" t="s">
        <v>103</v>
      </c>
      <c r="B7" s="72"/>
      <c r="C7" s="24">
        <v>250</v>
      </c>
    </row>
    <row r="8" spans="1:3">
      <c r="A8" s="26" t="s">
        <v>104</v>
      </c>
      <c r="B8" s="72"/>
      <c r="C8" s="27"/>
    </row>
    <row r="9" spans="1:3" ht="5.0999999999999996" customHeight="1"/>
    <row r="10" spans="1:3">
      <c r="A10" s="23" t="s">
        <v>105</v>
      </c>
      <c r="B10" s="72"/>
      <c r="C10" s="24">
        <v>3.79</v>
      </c>
    </row>
    <row r="11" spans="1:3">
      <c r="A11" s="28" t="s">
        <v>106</v>
      </c>
      <c r="B11" s="73"/>
      <c r="C11" s="27"/>
    </row>
    <row r="12" spans="1:3" ht="5.0999999999999996" customHeight="1">
      <c r="A12" s="25"/>
      <c r="B12" s="73"/>
      <c r="C12" s="27"/>
    </row>
    <row r="13" spans="1:3">
      <c r="A13" s="29" t="s">
        <v>107</v>
      </c>
      <c r="B13" s="72"/>
      <c r="C13" s="24">
        <v>29</v>
      </c>
    </row>
    <row r="14" spans="1:3">
      <c r="A14" s="25" t="s">
        <v>108</v>
      </c>
      <c r="B14" s="73"/>
    </row>
    <row r="15" spans="1:3" ht="5.0999999999999996" customHeight="1">
      <c r="A15" s="25"/>
      <c r="B15" s="73"/>
    </row>
    <row r="16" spans="1:3">
      <c r="A16" s="29" t="s">
        <v>109</v>
      </c>
      <c r="B16" s="72"/>
      <c r="C16" s="24">
        <v>32</v>
      </c>
    </row>
    <row r="17" spans="1:3" ht="15" customHeight="1">
      <c r="A17" s="25" t="s">
        <v>110</v>
      </c>
      <c r="B17" s="73"/>
      <c r="C17" s="27"/>
    </row>
    <row r="18" spans="1:3" ht="5.0999999999999996" customHeight="1">
      <c r="A18" s="25"/>
      <c r="B18" s="73"/>
    </row>
    <row r="19" spans="1:3" ht="18.75" thickBot="1">
      <c r="A19" s="160" t="s">
        <v>130</v>
      </c>
      <c r="B19" s="160"/>
      <c r="C19" s="160"/>
    </row>
    <row r="20" spans="1:3" ht="15.75" thickBot="1">
      <c r="A20" s="31" t="s">
        <v>111</v>
      </c>
      <c r="B20" s="74"/>
      <c r="C20" s="32">
        <f>ROUND((C10*1/C13*C7)+(C16*C4*1.04),2)</f>
        <v>365.47</v>
      </c>
    </row>
    <row r="21" spans="1:3" ht="15.75" thickBot="1"/>
    <row r="22" spans="1:3" ht="15.75" thickBot="1">
      <c r="A22" s="33" t="s">
        <v>112</v>
      </c>
      <c r="B22" s="75"/>
      <c r="C22" s="34">
        <f>ROUND(C7*0.44,2)</f>
        <v>110</v>
      </c>
    </row>
    <row r="24" spans="1:3" ht="15" customHeight="1">
      <c r="A24" s="35" t="str">
        <f>IF(C20&gt;C22,"You should take your own vehicle and claim a mileage allowance. The savings over using a rental vehicle is:",IF(C22&gt;C20,"You should use a rental vehicle. The savings over using a personal vehicle is:", "The cost of using a personal vehicle or a rental vehicle are equal."))</f>
        <v>You should take your own vehicle and claim a mileage allowance. The savings over using a rental vehicle is:</v>
      </c>
      <c r="B24" s="76"/>
      <c r="C24" s="36">
        <f>MAX(C20,C22)-MIN(C20,C22)</f>
        <v>255.47000000000003</v>
      </c>
    </row>
    <row r="26" spans="1:3" ht="18">
      <c r="A26" s="160" t="s">
        <v>129</v>
      </c>
      <c r="B26" s="160"/>
      <c r="C26" s="160"/>
    </row>
    <row r="27" spans="1:3">
      <c r="A27" s="37" t="s">
        <v>113</v>
      </c>
      <c r="B27" s="77" t="s">
        <v>114</v>
      </c>
      <c r="C27" s="80" t="s">
        <v>115</v>
      </c>
    </row>
    <row r="28" spans="1:3">
      <c r="A28" s="38" t="s">
        <v>116</v>
      </c>
      <c r="B28" s="78">
        <v>32</v>
      </c>
      <c r="C28" s="81">
        <v>24</v>
      </c>
    </row>
    <row r="29" spans="1:3">
      <c r="A29" s="38" t="s">
        <v>117</v>
      </c>
      <c r="B29" s="78">
        <v>29</v>
      </c>
      <c r="C29" s="81">
        <v>32</v>
      </c>
    </row>
    <row r="30" spans="1:3">
      <c r="A30" s="38" t="s">
        <v>118</v>
      </c>
      <c r="B30" s="78">
        <v>28</v>
      </c>
      <c r="C30" s="81">
        <v>36</v>
      </c>
    </row>
    <row r="31" spans="1:3">
      <c r="A31" s="38" t="s">
        <v>119</v>
      </c>
      <c r="B31" s="78">
        <v>42</v>
      </c>
      <c r="C31" s="81">
        <v>36</v>
      </c>
    </row>
    <row r="32" spans="1:3">
      <c r="A32" s="38" t="s">
        <v>120</v>
      </c>
      <c r="B32" s="78">
        <v>19</v>
      </c>
      <c r="C32" s="81">
        <v>55</v>
      </c>
    </row>
    <row r="33" spans="1:3">
      <c r="A33" s="38" t="s">
        <v>121</v>
      </c>
      <c r="B33" s="78">
        <v>25</v>
      </c>
      <c r="C33" s="81">
        <v>60</v>
      </c>
    </row>
    <row r="34" spans="1:3">
      <c r="A34" s="38" t="s">
        <v>122</v>
      </c>
      <c r="B34" s="78">
        <v>19</v>
      </c>
      <c r="C34" s="81">
        <v>60</v>
      </c>
    </row>
    <row r="35" spans="1:3">
      <c r="A35" s="38" t="s">
        <v>123</v>
      </c>
      <c r="B35" s="78">
        <v>13</v>
      </c>
      <c r="C35" s="81">
        <v>85</v>
      </c>
    </row>
    <row r="36" spans="1:3">
      <c r="A36" s="38" t="s">
        <v>124</v>
      </c>
      <c r="B36" s="78">
        <v>15</v>
      </c>
      <c r="C36" s="81">
        <v>60</v>
      </c>
    </row>
    <row r="37" spans="1:3">
      <c r="A37" t="s">
        <v>125</v>
      </c>
      <c r="C37" s="30"/>
    </row>
    <row r="39" spans="1:3" ht="15.75">
      <c r="A39" s="39"/>
      <c r="B39" s="79"/>
    </row>
    <row r="40" spans="1:3">
      <c r="A40" s="40" t="s">
        <v>126</v>
      </c>
      <c r="B40" s="73"/>
    </row>
    <row r="41" spans="1:3">
      <c r="A41" s="40" t="s">
        <v>127</v>
      </c>
      <c r="B41" s="73"/>
    </row>
    <row r="42" spans="1:3">
      <c r="A42" s="40" t="s">
        <v>128</v>
      </c>
      <c r="B42" s="73"/>
    </row>
  </sheetData>
  <sheetProtection sheet="1" objects="1" scenarios="1" selectLockedCells="1"/>
  <mergeCells count="5">
    <mergeCell ref="A1:C1"/>
    <mergeCell ref="A2:C2"/>
    <mergeCell ref="A3:C3"/>
    <mergeCell ref="A19:C19"/>
    <mergeCell ref="A26:C26"/>
  </mergeCells>
  <conditionalFormatting sqref="A24:B24">
    <cfRule type="expression" dxfId="3" priority="1">
      <formula>"""""You should use a rental vehicle. The savings over using a personal vehicle is:"""</formula>
    </cfRule>
    <cfRule type="expression" dxfId="2" priority="2">
      <formula>"""You should take your own vehicle and claim a mileage allowance. The savings over using a rental vehicle is:"""</formula>
    </cfRule>
  </conditionalFormatting>
  <conditionalFormatting sqref="A24:C24">
    <cfRule type="expression" dxfId="1" priority="3" stopIfTrue="1">
      <formula>$C$22&gt;$C$20</formula>
    </cfRule>
    <cfRule type="expression" dxfId="0" priority="4" stopIfTrue="1">
      <formula>$C$20&gt;$C$22</formula>
    </cfRule>
  </conditionalFormatting>
  <hyperlinks>
    <hyperlink ref="A11" r:id="rId1"/>
    <hyperlink ref="A8" r:id="rId2"/>
  </hyperlinks>
  <pageMargins left="0.7" right="0.7" top="0.75" bottom="0.75" header="0.3" footer="0.3"/>
  <pageSetup scale="96"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9"/>
  <sheetViews>
    <sheetView workbookViewId="0">
      <selection activeCell="I8" sqref="I8"/>
    </sheetView>
  </sheetViews>
  <sheetFormatPr defaultColWidth="8.85546875" defaultRowHeight="15"/>
  <cols>
    <col min="1" max="1" width="46" customWidth="1"/>
    <col min="3" max="3" width="33.28515625" bestFit="1" customWidth="1"/>
    <col min="5" max="5" width="33" bestFit="1" customWidth="1"/>
    <col min="7" max="7" width="30.28515625" bestFit="1" customWidth="1"/>
    <col min="9" max="9" width="25.42578125" customWidth="1"/>
  </cols>
  <sheetData>
    <row r="1" spans="1:9">
      <c r="A1" s="1" t="s">
        <v>52</v>
      </c>
      <c r="C1" s="1" t="s">
        <v>53</v>
      </c>
      <c r="E1" s="1" t="s">
        <v>54</v>
      </c>
      <c r="G1" s="2" t="s">
        <v>55</v>
      </c>
      <c r="I1" t="s">
        <v>92</v>
      </c>
    </row>
    <row r="2" spans="1:9">
      <c r="A2" t="s">
        <v>3</v>
      </c>
      <c r="C2" t="s">
        <v>8</v>
      </c>
      <c r="E2" t="s">
        <v>32</v>
      </c>
      <c r="G2" t="s">
        <v>32</v>
      </c>
      <c r="I2" t="s">
        <v>93</v>
      </c>
    </row>
    <row r="3" spans="1:9">
      <c r="A3" t="s">
        <v>4</v>
      </c>
      <c r="C3" t="s">
        <v>9</v>
      </c>
      <c r="E3" t="s">
        <v>26</v>
      </c>
      <c r="G3" t="s">
        <v>35</v>
      </c>
      <c r="I3" t="s">
        <v>94</v>
      </c>
    </row>
    <row r="4" spans="1:9">
      <c r="A4" t="s">
        <v>5</v>
      </c>
      <c r="C4" t="s">
        <v>10</v>
      </c>
      <c r="E4" t="s">
        <v>39</v>
      </c>
      <c r="G4" t="s">
        <v>36</v>
      </c>
      <c r="I4" t="s">
        <v>95</v>
      </c>
    </row>
    <row r="5" spans="1:9">
      <c r="A5" t="s">
        <v>6</v>
      </c>
      <c r="C5" t="s">
        <v>11</v>
      </c>
      <c r="E5" t="s">
        <v>45</v>
      </c>
      <c r="G5" t="s">
        <v>34</v>
      </c>
      <c r="I5" t="s">
        <v>96</v>
      </c>
    </row>
    <row r="6" spans="1:9">
      <c r="C6" t="s">
        <v>12</v>
      </c>
      <c r="E6" t="s">
        <v>40</v>
      </c>
      <c r="G6" t="s">
        <v>33</v>
      </c>
      <c r="I6" t="s">
        <v>97</v>
      </c>
    </row>
    <row r="7" spans="1:9">
      <c r="C7" t="s">
        <v>13</v>
      </c>
      <c r="E7" t="s">
        <v>41</v>
      </c>
      <c r="I7" t="s">
        <v>98</v>
      </c>
    </row>
    <row r="8" spans="1:9">
      <c r="C8" t="s">
        <v>14</v>
      </c>
      <c r="E8" t="s">
        <v>42</v>
      </c>
    </row>
    <row r="9" spans="1:9">
      <c r="C9" t="s">
        <v>15</v>
      </c>
      <c r="E9" t="s">
        <v>43</v>
      </c>
    </row>
    <row r="10" spans="1:9">
      <c r="C10" t="s">
        <v>16</v>
      </c>
      <c r="E10" t="s">
        <v>44</v>
      </c>
    </row>
    <row r="11" spans="1:9">
      <c r="C11" t="s">
        <v>17</v>
      </c>
      <c r="E11" t="s">
        <v>27</v>
      </c>
    </row>
    <row r="12" spans="1:9">
      <c r="C12" t="s">
        <v>18</v>
      </c>
    </row>
    <row r="13" spans="1:9">
      <c r="C13" t="s">
        <v>19</v>
      </c>
    </row>
    <row r="14" spans="1:9">
      <c r="C14" t="s">
        <v>20</v>
      </c>
    </row>
    <row r="15" spans="1:9">
      <c r="C15" t="s">
        <v>21</v>
      </c>
    </row>
    <row r="16" spans="1:9">
      <c r="C16" t="s">
        <v>22</v>
      </c>
    </row>
    <row r="17" spans="3:3">
      <c r="C17" t="s">
        <v>23</v>
      </c>
    </row>
    <row r="18" spans="3:3">
      <c r="C18" t="s">
        <v>24</v>
      </c>
    </row>
    <row r="19" spans="3:3">
      <c r="C19" t="s">
        <v>25</v>
      </c>
    </row>
  </sheetData>
  <sheetProtection sheet="1" objects="1" scenarios="1" selectLockedCells="1" selectUnlockedCells="1"/>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Trip Request</vt:lpstr>
      <vt:lpstr>Vehicle Comparison</vt:lpstr>
      <vt:lpstr>Data Validation</vt:lpstr>
    </vt:vector>
  </TitlesOfParts>
  <Company>Indiana University-Purdue University Fort Wayne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Pre-Approval Worksheet</dc:title>
  <dc:creator>Philip Davich</dc:creator>
  <cp:keywords>travel, approval, concur</cp:keywords>
  <cp:lastModifiedBy>Julie Yoder</cp:lastModifiedBy>
  <cp:lastPrinted>2014-06-30T20:14:40Z</cp:lastPrinted>
  <dcterms:created xsi:type="dcterms:W3CDTF">2013-11-01T21:06:18Z</dcterms:created>
  <dcterms:modified xsi:type="dcterms:W3CDTF">2018-08-10T11:14:16Z</dcterms:modified>
</cp:coreProperties>
</file>